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0" windowWidth="19440" windowHeight="6180" activeTab="0"/>
  </bookViews>
  <sheets>
    <sheet name="План" sheetId="1" r:id="rId1"/>
    <sheet name="Факт" sheetId="2" r:id="rId2"/>
  </sheets>
  <definedNames>
    <definedName name="_xlnm.Print_Titles" localSheetId="0">'План'!$13:$13</definedName>
    <definedName name="_xlnm.Print_Titles" localSheetId="1">'Факт'!$12:$12</definedName>
    <definedName name="_xlnm.Print_Area" localSheetId="0">'План'!$A$1:$FE$23</definedName>
    <definedName name="_xlnm.Print_Area" localSheetId="1">'Факт'!$A$1:$FE$22</definedName>
  </definedNames>
  <calcPr fullCalcOnLoad="1"/>
</workbook>
</file>

<file path=xl/sharedStrings.xml><?xml version="1.0" encoding="utf-8"?>
<sst xmlns="http://schemas.openxmlformats.org/spreadsheetml/2006/main" count="91" uniqueCount="32">
  <si>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</si>
  <si>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</si>
  <si>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</si>
  <si>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</si>
  <si>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</si>
  <si>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Итого</t>
  </si>
  <si>
    <t>Точка входа в газораспределительную сеть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</si>
  <si>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</si>
  <si>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</si>
  <si>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</si>
  <si>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</si>
  <si>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</si>
  <si>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</si>
  <si>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ООО «СЕВЕРГАЗ ЭКСПЛУАТАЦИЯ»</t>
  </si>
  <si>
    <t>Население от распределительного газопровода квартала жилой застройки в д. Алексино, Семенковского с/с , Вологодской области</t>
  </si>
  <si>
    <t>транзит</t>
  </si>
  <si>
    <t>факт</t>
  </si>
  <si>
    <t>Форма 6 Приложения 4</t>
  </si>
  <si>
    <t>за</t>
  </si>
  <si>
    <t>план</t>
  </si>
  <si>
    <t>Население отРаспределительный газопровод д.Лукинцево Вологодского района Вологодской области Марковского с/п</t>
  </si>
  <si>
    <t>Население от «Распределительный газопровод квартала жилой застройки в д.Алексино, Семёнковского с/с, Вологодской области» 2 очередь строительства</t>
  </si>
  <si>
    <t xml:space="preserve">Население от распределительного газопровода "Инженерные сети территории «Андреевская слобода» п.Харачево Подлесного с/п Вологодского района" </t>
  </si>
  <si>
    <t>Население от распределительного газопровода квартала жилой застройки д.Новое Лесковского сельсовета Вологодской области</t>
  </si>
  <si>
    <t>Население от подводящего газопровода коттеджной застройки «Андреевская слобода» д.Харачево. Вологодский район</t>
  </si>
  <si>
    <t>Население от распределительного газопровода по ул.Луговой в п.Васильевское Вологодского района Вологодской области</t>
  </si>
  <si>
    <t>Население от распределительного газопровода в северной части п.Сосновка Сосновского с/п  Вологодского района Вологодской области</t>
  </si>
  <si>
    <t>Население от распределительного газопровода "Газоснабжение коттеджного поселка "Приозерье" Вологодского муниципального района. 1-я очередь строительства"</t>
  </si>
  <si>
    <t>Газораспределительная сеть АО "Газпром газораспределение Вологда"</t>
  </si>
  <si>
    <t>Точка выхода из газораспре-
делительной сети</t>
  </si>
  <si>
    <t>на</t>
  </si>
  <si>
    <t>июль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</si>
</sst>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0.00000"/>
    <numFmt numFmtId="189" formatCode="0.0000"/>
    <numFmt numFmtId="190" formatCode="0.000"/>
    <numFmt numFmtId="191" formatCode="0.00000000"/>
    <numFmt numFmtId="192" formatCode="0.0000000"/>
    <numFmt numFmtId="193" formatCode="0.000000"/>
    <numFmt numFmtId="194" formatCode="0.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25" fillId="0" borderId="0" xfId="0" applyNumberFormat="1" applyFont="1" applyFill="1" applyBorder="1" applyAlignment="1">
      <alignment/>
    </xf>
    <xf numFmtId="0" fontId="22" fillId="0" borderId="0" xfId="0" applyFont="1" applyAlignment="1">
      <alignment horizontal="left" vertical="center" wrapText="1"/>
    </xf>
    <xf numFmtId="188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21" borderId="10" xfId="0" applyNumberFormat="1" applyFont="1" applyFill="1" applyBorder="1" applyAlignment="1">
      <alignment horizontal="center" vertical="center"/>
    </xf>
    <xf numFmtId="0" fontId="22" fillId="21" borderId="10" xfId="0" applyNumberFormat="1" applyFont="1" applyFill="1" applyBorder="1" applyAlignment="1">
      <alignment horizontal="left" vertical="center" wrapText="1"/>
    </xf>
    <xf numFmtId="49" fontId="22" fillId="21" borderId="10" xfId="0" applyNumberFormat="1" applyFont="1" applyFill="1" applyBorder="1" applyAlignment="1">
      <alignment horizontal="center" vertical="center"/>
    </xf>
    <xf numFmtId="190" fontId="22" fillId="0" borderId="10" xfId="0" applyNumberFormat="1" applyFont="1" applyFill="1" applyBorder="1" applyAlignment="1">
      <alignment horizontal="center" vertical="center"/>
    </xf>
    <xf numFmtId="188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9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4" xfId="0" applyNumberFormat="1" applyFont="1" applyFill="1" applyBorder="1" applyAlignment="1">
      <alignment horizontal="center"/>
    </xf>
    <xf numFmtId="49" fontId="25" fillId="0" borderId="14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193" fontId="22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4" fillId="0" borderId="15" xfId="0" applyFont="1" applyFill="1" applyBorder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0" fontId="25" fillId="0" borderId="14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3"/>
  <sheetViews>
    <sheetView tabSelected="1" view="pageBreakPreview" zoomScale="115" zoomScaleSheetLayoutView="115" workbookViewId="0" topLeftCell="A4">
      <selection activeCell="CH10" sqref="CH10"/>
    </sheetView>
  </sheetViews>
  <sheetFormatPr defaultColWidth="0.875" defaultRowHeight="12.75"/>
  <cols>
    <col min="1" max="21" width="0.875" style="1" customWidth="1"/>
    <col min="22" max="42" width="0.6171875" style="1" customWidth="1"/>
    <col min="43" max="62" width="1.12109375" style="1" customWidth="1"/>
    <col min="63" max="133" width="0.875" style="1" customWidth="1"/>
    <col min="134" max="161" width="0.6171875" style="1" customWidth="1"/>
    <col min="162" max="16384" width="0.875" style="1" customWidth="1"/>
  </cols>
  <sheetData>
    <row r="1" spans="1:161" ht="13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17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</row>
    <row r="5" spans="86:145" s="8" customFormat="1" ht="15">
      <c r="CH5" s="11" t="s">
        <v>12</v>
      </c>
      <c r="CI5" s="34" t="s">
        <v>13</v>
      </c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35" t="s">
        <v>0</v>
      </c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</row>
    <row r="7" spans="69:102" s="8" customFormat="1" ht="15" customHeight="1">
      <c r="BQ7" s="11" t="s">
        <v>30</v>
      </c>
      <c r="BR7" s="37" t="s">
        <v>31</v>
      </c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40">
        <v>2020</v>
      </c>
      <c r="CK7" s="40"/>
      <c r="CL7" s="40"/>
      <c r="CM7" s="40"/>
      <c r="CN7" s="40"/>
      <c r="CO7" s="40"/>
      <c r="CP7" s="40"/>
      <c r="CQ7" s="17"/>
      <c r="CR7" s="12" t="s">
        <v>3</v>
      </c>
      <c r="CV7" s="12"/>
      <c r="CW7" s="12"/>
      <c r="CX7" s="12"/>
    </row>
    <row r="8" spans="70:87" s="14" customFormat="1" ht="9.75">
      <c r="BR8" s="41" t="s">
        <v>2</v>
      </c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</row>
    <row r="9" spans="1:18" ht="13.5">
      <c r="A9" s="36" t="s">
        <v>19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s="13" customFormat="1" ht="9.75">
      <c r="A10" s="42" t="s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="13" customFormat="1" ht="9.75"/>
    <row r="12" spans="1:161" s="16" customFormat="1" ht="83.25" customHeight="1">
      <c r="A12" s="38" t="s">
        <v>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 t="s">
        <v>29</v>
      </c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 t="s">
        <v>7</v>
      </c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 t="s">
        <v>8</v>
      </c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 t="s">
        <v>9</v>
      </c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 t="s">
        <v>10</v>
      </c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 t="s">
        <v>11</v>
      </c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</row>
    <row r="13" spans="1:161" s="5" customFormat="1" ht="12" customHeight="1">
      <c r="A13" s="32">
        <v>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>
        <v>2</v>
      </c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>
        <v>3</v>
      </c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>
        <v>4</v>
      </c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>
        <v>5</v>
      </c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>
        <v>6</v>
      </c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>
        <v>7</v>
      </c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</row>
    <row r="14" spans="1:161" s="18" customFormat="1" ht="83.25" customHeight="1">
      <c r="A14" s="26" t="s">
        <v>28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>
        <v>0</v>
      </c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7" t="s">
        <v>14</v>
      </c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9"/>
      <c r="BK14" s="30" t="s">
        <v>15</v>
      </c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26">
        <v>1.92</v>
      </c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39">
        <v>1.698291</v>
      </c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25">
        <v>0.221709</v>
      </c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</row>
    <row r="15" spans="1:161" s="18" customFormat="1" ht="83.25" customHeight="1">
      <c r="A15" s="26" t="s">
        <v>28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>
        <v>0</v>
      </c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7" t="s">
        <v>23</v>
      </c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9"/>
      <c r="BK15" s="30" t="s">
        <v>15</v>
      </c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1">
        <f>0.934932/12</f>
        <v>0.077911</v>
      </c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26">
        <v>0</v>
      </c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5">
        <v>0.002544984</v>
      </c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</row>
    <row r="16" spans="1:161" s="18" customFormat="1" ht="83.25" customHeight="1">
      <c r="A16" s="26" t="s">
        <v>28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>
        <v>0</v>
      </c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7" t="s">
        <v>24</v>
      </c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9"/>
      <c r="BK16" s="30" t="s">
        <v>15</v>
      </c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1">
        <v>0</v>
      </c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26">
        <v>0</v>
      </c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5">
        <v>3.310884</v>
      </c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</row>
    <row r="17" spans="1:161" s="18" customFormat="1" ht="83.25" customHeight="1">
      <c r="A17" s="26" t="s">
        <v>28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>
        <v>0</v>
      </c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7" t="s">
        <v>22</v>
      </c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9"/>
      <c r="BK17" s="30" t="s">
        <v>15</v>
      </c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1">
        <f>0.1464/12</f>
        <v>0.0122</v>
      </c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26">
        <v>0.0036</v>
      </c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5">
        <v>2.08562399</v>
      </c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</row>
    <row r="18" spans="1:161" s="18" customFormat="1" ht="83.25" customHeight="1">
      <c r="A18" s="26" t="s">
        <v>28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>
        <v>0</v>
      </c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7" t="s">
        <v>21</v>
      </c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9"/>
      <c r="BK18" s="30" t="s">
        <v>15</v>
      </c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1">
        <f>0.10608/12</f>
        <v>0.008839999999999999</v>
      </c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26">
        <v>0</v>
      </c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5">
        <v>0.07253136</v>
      </c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</row>
    <row r="19" spans="1:161" s="18" customFormat="1" ht="83.25" customHeight="1">
      <c r="A19" s="26" t="s">
        <v>28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>
        <v>0</v>
      </c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7" t="s">
        <v>25</v>
      </c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9"/>
      <c r="BK19" s="30" t="s">
        <v>15</v>
      </c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1">
        <f>0.095592/12</f>
        <v>0.007965999999999999</v>
      </c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26">
        <v>0</v>
      </c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5">
        <v>0.0836064</v>
      </c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</row>
    <row r="20" spans="1:161" s="18" customFormat="1" ht="83.25" customHeight="1">
      <c r="A20" s="26" t="s">
        <v>28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>
        <v>0</v>
      </c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7" t="s">
        <v>20</v>
      </c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9"/>
      <c r="BK20" s="30" t="s">
        <v>15</v>
      </c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1">
        <f>0.017928/12</f>
        <v>0.0014939999999999999</v>
      </c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26">
        <v>0</v>
      </c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5">
        <v>0.02163218</v>
      </c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</row>
    <row r="21" spans="1:161" s="18" customFormat="1" ht="83.25" customHeight="1">
      <c r="A21" s="26" t="s">
        <v>28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>
        <v>0</v>
      </c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7" t="s">
        <v>26</v>
      </c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9"/>
      <c r="BK21" s="30" t="s">
        <v>15</v>
      </c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1">
        <f>0.041808/12</f>
        <v>0.0034839999999999997</v>
      </c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26">
        <v>0</v>
      </c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5">
        <v>0.0648</v>
      </c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</row>
    <row r="22" spans="1:161" s="18" customFormat="1" ht="83.25" customHeight="1">
      <c r="A22" s="26" t="s">
        <v>28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>
        <v>0</v>
      </c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7" t="s">
        <v>27</v>
      </c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9"/>
      <c r="BK22" s="30" t="s">
        <v>15</v>
      </c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1">
        <f>0.04854/12</f>
        <v>0.004045</v>
      </c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26">
        <v>0</v>
      </c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5">
        <v>1.07928</v>
      </c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</row>
    <row r="23" spans="1:161" s="15" customFormat="1" ht="20.25" customHeight="1">
      <c r="A23" s="20" t="s">
        <v>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4">
        <f>SUM(CC14:DA22)</f>
        <v>2.0359400000000005</v>
      </c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19">
        <f>SUM(DB14:EC22)</f>
        <v>1.701891</v>
      </c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>
        <f>SUM(ED14:FE22)</f>
        <v>6.942611914</v>
      </c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</row>
    <row r="24" ht="83.25" customHeight="1"/>
  </sheetData>
  <sheetProtection/>
  <mergeCells count="92">
    <mergeCell ref="A12:U12"/>
    <mergeCell ref="DB14:EC14"/>
    <mergeCell ref="CJ7:CP7"/>
    <mergeCell ref="BR8:CI8"/>
    <mergeCell ref="ED12:FE12"/>
    <mergeCell ref="A10:R10"/>
    <mergeCell ref="AQ12:BJ12"/>
    <mergeCell ref="BK12:CB12"/>
    <mergeCell ref="CC12:DA12"/>
    <mergeCell ref="DB12:EC12"/>
    <mergeCell ref="A4:FE4"/>
    <mergeCell ref="CI5:EO5"/>
    <mergeCell ref="CI6:EO6"/>
    <mergeCell ref="A9:R9"/>
    <mergeCell ref="BR7:CI7"/>
    <mergeCell ref="AQ13:BJ13"/>
    <mergeCell ref="BK13:CB13"/>
    <mergeCell ref="CC13:DA13"/>
    <mergeCell ref="DB13:EC13"/>
    <mergeCell ref="V12:AP12"/>
    <mergeCell ref="ED13:FE13"/>
    <mergeCell ref="A14:U14"/>
    <mergeCell ref="V14:AP14"/>
    <mergeCell ref="AQ14:BJ14"/>
    <mergeCell ref="BK14:CB14"/>
    <mergeCell ref="CC14:DA14"/>
    <mergeCell ref="ED14:FE14"/>
    <mergeCell ref="A13:U13"/>
    <mergeCell ref="V13:AP13"/>
    <mergeCell ref="DB16:EC16"/>
    <mergeCell ref="ED16:FE16"/>
    <mergeCell ref="A15:U15"/>
    <mergeCell ref="V15:AP15"/>
    <mergeCell ref="AQ15:BJ15"/>
    <mergeCell ref="BK15:CB15"/>
    <mergeCell ref="CC15:DA15"/>
    <mergeCell ref="DB15:EC15"/>
    <mergeCell ref="AQ17:BJ17"/>
    <mergeCell ref="BK17:CB17"/>
    <mergeCell ref="CC17:DA17"/>
    <mergeCell ref="DB17:EC17"/>
    <mergeCell ref="ED15:FE15"/>
    <mergeCell ref="A16:U16"/>
    <mergeCell ref="V16:AP16"/>
    <mergeCell ref="AQ16:BJ16"/>
    <mergeCell ref="BK16:CB16"/>
    <mergeCell ref="CC16:DA16"/>
    <mergeCell ref="ED17:FE17"/>
    <mergeCell ref="A18:U18"/>
    <mergeCell ref="V18:AP18"/>
    <mergeCell ref="AQ18:BJ18"/>
    <mergeCell ref="BK18:CB18"/>
    <mergeCell ref="CC18:DA18"/>
    <mergeCell ref="DB18:EC18"/>
    <mergeCell ref="ED18:FE18"/>
    <mergeCell ref="A17:U17"/>
    <mergeCell ref="V17:AP17"/>
    <mergeCell ref="DB20:EC20"/>
    <mergeCell ref="ED20:FE20"/>
    <mergeCell ref="A19:U19"/>
    <mergeCell ref="V19:AP19"/>
    <mergeCell ref="AQ19:BJ19"/>
    <mergeCell ref="BK19:CB19"/>
    <mergeCell ref="CC19:DA19"/>
    <mergeCell ref="DB19:EC19"/>
    <mergeCell ref="AQ21:BJ21"/>
    <mergeCell ref="BK21:CB21"/>
    <mergeCell ref="CC21:DA21"/>
    <mergeCell ref="DB21:EC21"/>
    <mergeCell ref="ED19:FE19"/>
    <mergeCell ref="A20:U20"/>
    <mergeCell ref="V20:AP20"/>
    <mergeCell ref="AQ20:BJ20"/>
    <mergeCell ref="BK20:CB20"/>
    <mergeCell ref="CC20:DA20"/>
    <mergeCell ref="ED21:FE21"/>
    <mergeCell ref="A22:U22"/>
    <mergeCell ref="V22:AP22"/>
    <mergeCell ref="AQ22:BJ22"/>
    <mergeCell ref="BK22:CB22"/>
    <mergeCell ref="CC22:DA22"/>
    <mergeCell ref="DB22:EC22"/>
    <mergeCell ref="ED22:FE22"/>
    <mergeCell ref="A21:U21"/>
    <mergeCell ref="V21:AP21"/>
    <mergeCell ref="ED23:FE23"/>
    <mergeCell ref="A23:U23"/>
    <mergeCell ref="V23:AP23"/>
    <mergeCell ref="AQ23:BJ23"/>
    <mergeCell ref="BK23:CB23"/>
    <mergeCell ref="CC23:DA23"/>
    <mergeCell ref="DB23:EC2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22"/>
  <sheetViews>
    <sheetView view="pageBreakPreview" zoomScale="55" zoomScaleNormal="85" zoomScaleSheetLayoutView="55" zoomScalePageLayoutView="0" workbookViewId="0" topLeftCell="A1">
      <selection activeCell="BR6" sqref="BR6:CI6"/>
    </sheetView>
  </sheetViews>
  <sheetFormatPr defaultColWidth="0.875" defaultRowHeight="12.75"/>
  <cols>
    <col min="1" max="21" width="0.875" style="1" customWidth="1"/>
    <col min="22" max="42" width="0.5" style="1" customWidth="1"/>
    <col min="43" max="62" width="1.37890625" style="1" customWidth="1"/>
    <col min="63" max="80" width="0.6171875" style="1" customWidth="1"/>
    <col min="81" max="133" width="0.875" style="1" customWidth="1"/>
    <col min="134" max="161" width="0.6171875" style="1" customWidth="1"/>
    <col min="162" max="16384" width="0.875" style="1" customWidth="1"/>
  </cols>
  <sheetData>
    <row r="1" spans="1:161" ht="13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17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161" s="4" customFormat="1" ht="1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</row>
    <row r="4" spans="86:145" s="8" customFormat="1" ht="15">
      <c r="CH4" s="11" t="s">
        <v>12</v>
      </c>
      <c r="CI4" s="34" t="s">
        <v>13</v>
      </c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</row>
    <row r="5" spans="17:145" s="9" customFormat="1" ht="11.25" customHeight="1"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CI5" s="35" t="s">
        <v>0</v>
      </c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</row>
    <row r="6" spans="69:102" s="8" customFormat="1" ht="15" customHeight="1">
      <c r="BQ6" s="11" t="s">
        <v>18</v>
      </c>
      <c r="BR6" s="37" t="str">
        <f>План!BR7</f>
        <v>июль</v>
      </c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0">
        <v>2020</v>
      </c>
      <c r="CK6" s="40"/>
      <c r="CL6" s="40"/>
      <c r="CM6" s="40"/>
      <c r="CN6" s="40"/>
      <c r="CO6" s="40"/>
      <c r="CP6" s="40"/>
      <c r="CQ6" s="17"/>
      <c r="CR6" s="12" t="s">
        <v>3</v>
      </c>
      <c r="CV6" s="12"/>
      <c r="CW6" s="12"/>
      <c r="CX6" s="12"/>
    </row>
    <row r="7" spans="70:87" s="14" customFormat="1" ht="9.75">
      <c r="BR7" s="41" t="s">
        <v>2</v>
      </c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</row>
    <row r="8" spans="1:18" ht="13.5">
      <c r="A8" s="36" t="s">
        <v>16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s="13" customFormat="1" ht="9.75">
      <c r="A9" s="42" t="s">
        <v>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="13" customFormat="1" ht="4.5" customHeight="1"/>
    <row r="11" spans="1:161" s="16" customFormat="1" ht="49.5" customHeight="1">
      <c r="A11" s="38" t="s">
        <v>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 t="s">
        <v>29</v>
      </c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 t="s">
        <v>7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 t="s">
        <v>8</v>
      </c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 t="s">
        <v>9</v>
      </c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 t="s">
        <v>10</v>
      </c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 t="s">
        <v>11</v>
      </c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</row>
    <row r="12" spans="1:161" s="5" customFormat="1" ht="12">
      <c r="A12" s="32">
        <v>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>
        <v>2</v>
      </c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>
        <v>3</v>
      </c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>
        <v>4</v>
      </c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>
        <v>5</v>
      </c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>
        <v>6</v>
      </c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>
        <v>7</v>
      </c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</row>
    <row r="13" spans="1:161" s="18" customFormat="1" ht="72.75" customHeight="1">
      <c r="A13" s="26" t="s">
        <v>28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>
        <v>0</v>
      </c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7" t="s">
        <v>14</v>
      </c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9"/>
      <c r="BK13" s="30" t="s">
        <v>15</v>
      </c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26">
        <v>1.92</v>
      </c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39">
        <v>1.698291</v>
      </c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25">
        <v>0.221709</v>
      </c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</row>
    <row r="14" spans="1:161" s="18" customFormat="1" ht="71.25" customHeight="1">
      <c r="A14" s="26" t="s">
        <v>28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>
        <v>0</v>
      </c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7" t="s">
        <v>23</v>
      </c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9"/>
      <c r="BK14" s="30" t="s">
        <v>15</v>
      </c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1">
        <f>0.934932/12</f>
        <v>0.077911</v>
      </c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26">
        <v>0</v>
      </c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5">
        <v>0.002544984</v>
      </c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</row>
    <row r="15" spans="1:161" s="18" customFormat="1" ht="62.25" customHeight="1">
      <c r="A15" s="26" t="s">
        <v>28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>
        <v>0</v>
      </c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7" t="s">
        <v>24</v>
      </c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9"/>
      <c r="BK15" s="30" t="s">
        <v>15</v>
      </c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1">
        <v>0</v>
      </c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26">
        <v>0</v>
      </c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5">
        <v>3.310884</v>
      </c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</row>
    <row r="16" spans="1:161" s="18" customFormat="1" ht="85.5" customHeight="1">
      <c r="A16" s="26" t="s">
        <v>28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>
        <v>0</v>
      </c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7" t="s">
        <v>22</v>
      </c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9"/>
      <c r="BK16" s="30" t="s">
        <v>15</v>
      </c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1">
        <f>0.1464/12</f>
        <v>0.0122</v>
      </c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26">
        <v>0.0036</v>
      </c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5">
        <v>2.08562399</v>
      </c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</row>
    <row r="17" spans="1:161" s="18" customFormat="1" ht="81" customHeight="1">
      <c r="A17" s="26" t="s">
        <v>28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>
        <v>0</v>
      </c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7" t="s">
        <v>21</v>
      </c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9"/>
      <c r="BK17" s="30" t="s">
        <v>15</v>
      </c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1">
        <f>0.10608/12</f>
        <v>0.008839999999999999</v>
      </c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26">
        <v>0</v>
      </c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5">
        <v>0.07253136</v>
      </c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</row>
    <row r="18" spans="1:161" s="18" customFormat="1" ht="63.75" customHeight="1">
      <c r="A18" s="26" t="s">
        <v>28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>
        <v>0</v>
      </c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7" t="s">
        <v>25</v>
      </c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9"/>
      <c r="BK18" s="30" t="s">
        <v>15</v>
      </c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1">
        <f>0.095592/12</f>
        <v>0.007965999999999999</v>
      </c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26">
        <v>0</v>
      </c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5">
        <v>0.0836064</v>
      </c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</row>
    <row r="19" spans="1:161" s="18" customFormat="1" ht="70.5" customHeight="1">
      <c r="A19" s="26" t="s">
        <v>28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>
        <v>0</v>
      </c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7" t="s">
        <v>20</v>
      </c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9"/>
      <c r="BK19" s="30" t="s">
        <v>15</v>
      </c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1">
        <f>0.017928/12</f>
        <v>0.0014939999999999999</v>
      </c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26">
        <v>0</v>
      </c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5">
        <v>0.02163218</v>
      </c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</row>
    <row r="20" spans="1:161" s="18" customFormat="1" ht="77.25" customHeight="1">
      <c r="A20" s="26" t="s">
        <v>28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>
        <v>0</v>
      </c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7" t="s">
        <v>26</v>
      </c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9"/>
      <c r="BK20" s="30" t="s">
        <v>15</v>
      </c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1">
        <f>0.041808/12</f>
        <v>0.0034839999999999997</v>
      </c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26">
        <v>0</v>
      </c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5">
        <v>0.0648</v>
      </c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</row>
    <row r="21" spans="1:161" s="18" customFormat="1" ht="86.25" customHeight="1">
      <c r="A21" s="26" t="s">
        <v>28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>
        <v>0</v>
      </c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7" t="s">
        <v>27</v>
      </c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9"/>
      <c r="BK21" s="30" t="s">
        <v>15</v>
      </c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1">
        <f>0.04854/12</f>
        <v>0.004045</v>
      </c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26">
        <v>0</v>
      </c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5">
        <v>1.07928</v>
      </c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</row>
    <row r="22" spans="1:161" s="15" customFormat="1" ht="16.5" customHeight="1">
      <c r="A22" s="20" t="s">
        <v>5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4">
        <f>SUM(CC13:DA21)</f>
        <v>2.0359400000000005</v>
      </c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19">
        <f>SUM(DB13:EC21)</f>
        <v>1.701891</v>
      </c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>
        <f>SUM(ED13:FE21)</f>
        <v>6.942611914</v>
      </c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</row>
  </sheetData>
  <sheetProtection/>
  <mergeCells count="92">
    <mergeCell ref="ED11:FE11"/>
    <mergeCell ref="CC12:DA12"/>
    <mergeCell ref="DB12:EC12"/>
    <mergeCell ref="ED12:FE12"/>
    <mergeCell ref="CJ6:CP6"/>
    <mergeCell ref="BR7:CI7"/>
    <mergeCell ref="BK11:CB11"/>
    <mergeCell ref="CC11:DA11"/>
    <mergeCell ref="BK12:CB12"/>
    <mergeCell ref="A9:R9"/>
    <mergeCell ref="A11:U11"/>
    <mergeCell ref="V11:AP11"/>
    <mergeCell ref="AQ11:BJ11"/>
    <mergeCell ref="DB11:EC11"/>
    <mergeCell ref="ED21:FE21"/>
    <mergeCell ref="A12:U12"/>
    <mergeCell ref="A21:U21"/>
    <mergeCell ref="V12:AP12"/>
    <mergeCell ref="AQ12:BJ12"/>
    <mergeCell ref="CC22:DA22"/>
    <mergeCell ref="DB22:EC22"/>
    <mergeCell ref="ED22:FE22"/>
    <mergeCell ref="A3:FE3"/>
    <mergeCell ref="CI4:EO4"/>
    <mergeCell ref="CI5:EO5"/>
    <mergeCell ref="A8:R8"/>
    <mergeCell ref="BR6:CI6"/>
    <mergeCell ref="CC21:DA21"/>
    <mergeCell ref="DB21:EC21"/>
    <mergeCell ref="A22:U22"/>
    <mergeCell ref="V22:AP22"/>
    <mergeCell ref="AQ22:BJ22"/>
    <mergeCell ref="BK22:CB22"/>
    <mergeCell ref="V21:AP21"/>
    <mergeCell ref="AQ21:BJ21"/>
    <mergeCell ref="BK21:CB21"/>
    <mergeCell ref="A17:U17"/>
    <mergeCell ref="V17:AP17"/>
    <mergeCell ref="AQ17:BJ17"/>
    <mergeCell ref="BK17:CB17"/>
    <mergeCell ref="CC17:DA17"/>
    <mergeCell ref="DB17:EC17"/>
    <mergeCell ref="ED17:FE17"/>
    <mergeCell ref="A15:U15"/>
    <mergeCell ref="V15:AP15"/>
    <mergeCell ref="AQ15:BJ15"/>
    <mergeCell ref="BK15:CB15"/>
    <mergeCell ref="CC15:DA15"/>
    <mergeCell ref="DB15:EC15"/>
    <mergeCell ref="ED15:FE15"/>
    <mergeCell ref="A16:U16"/>
    <mergeCell ref="V16:AP16"/>
    <mergeCell ref="AQ16:BJ16"/>
    <mergeCell ref="BK16:CB16"/>
    <mergeCell ref="CC16:DA16"/>
    <mergeCell ref="DB16:EC16"/>
    <mergeCell ref="ED16:FE16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19:U19"/>
    <mergeCell ref="V19:AP19"/>
    <mergeCell ref="A18:U18"/>
    <mergeCell ref="V18:AP18"/>
    <mergeCell ref="AQ18:BJ18"/>
    <mergeCell ref="BK18:CB18"/>
    <mergeCell ref="A20:U20"/>
    <mergeCell ref="V20:AP20"/>
    <mergeCell ref="AQ20:BJ20"/>
    <mergeCell ref="BK20:CB20"/>
    <mergeCell ref="CC20:DA20"/>
    <mergeCell ref="DB20:EC20"/>
    <mergeCell ref="ED20:FE20"/>
    <mergeCell ref="CC18:DA18"/>
    <mergeCell ref="DB18:EC18"/>
    <mergeCell ref="AQ19:BJ19"/>
    <mergeCell ref="BK19:CB19"/>
    <mergeCell ref="CC19:DA19"/>
    <mergeCell ref="DB19:EC19"/>
    <mergeCell ref="ED18:FE18"/>
    <mergeCell ref="ED19:FE1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2020-06-19T11:23:38Z</cp:lastPrinted>
  <dcterms:created xsi:type="dcterms:W3CDTF">2008-10-01T13:21:49Z</dcterms:created>
  <dcterms:modified xsi:type="dcterms:W3CDTF">2020-07-20T13:49:28Z</dcterms:modified>
  <cp:category/>
  <cp:version/>
  <cp:contentType/>
  <cp:contentStatus/>
</cp:coreProperties>
</file>